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seneaur\Documents\BPA Test Authoring\Advanced Spreadsheet Applications\Regional Advanced Spreadsheet Applications 2024\"/>
    </mc:Choice>
  </mc:AlternateContent>
  <xr:revisionPtr revIDLastSave="0" documentId="8_{2FBF963E-9CD7-469F-8159-A17C5DAC1F91}" xr6:coauthVersionLast="47" xr6:coauthVersionMax="47" xr10:uidLastSave="{00000000-0000-0000-0000-000000000000}"/>
  <bookViews>
    <workbookView xWindow="0" yWindow="0" windowWidth="23040" windowHeight="8778" xr2:uid="{580D2A38-17DC-452D-B9DA-CD333B47E04C}"/>
  </bookViews>
  <sheets>
    <sheet name="Job1" sheetId="1" r:id="rId1"/>
    <sheet name="Job2" sheetId="2" r:id="rId2"/>
    <sheet name="Job 3" sheetId="3" r:id="rId3"/>
    <sheet name="Job 3-Sheet2" sheetId="4" r:id="rId4"/>
  </sheets>
  <definedNames>
    <definedName name="Alvarez">'Job 3'!$F$5:$F$9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3" l="1"/>
  <c r="H30" i="3" s="1"/>
  <c r="G45" i="3"/>
  <c r="H45" i="3" s="1"/>
  <c r="H46" i="3" s="1"/>
  <c r="G17" i="3"/>
  <c r="H17" i="3" s="1"/>
  <c r="G34" i="3"/>
  <c r="H34" i="3" s="1"/>
  <c r="H35" i="3" s="1"/>
  <c r="G39" i="3"/>
  <c r="H39" i="3" s="1"/>
  <c r="G11" i="3"/>
  <c r="H11" i="3" s="1"/>
  <c r="G8" i="3"/>
  <c r="H8" i="3" s="1"/>
  <c r="G25" i="3"/>
  <c r="H25" i="3" s="1"/>
  <c r="G27" i="3"/>
  <c r="H27" i="3" s="1"/>
  <c r="G38" i="3"/>
  <c r="H38" i="3" s="1"/>
  <c r="H40" i="3" s="1"/>
  <c r="G9" i="3"/>
  <c r="H9" i="3" s="1"/>
  <c r="G6" i="3"/>
  <c r="H6" i="3" s="1"/>
  <c r="G47" i="3"/>
  <c r="H47" i="3" s="1"/>
  <c r="G20" i="3"/>
  <c r="H20" i="3" s="1"/>
  <c r="G28" i="3"/>
  <c r="H28" i="3" s="1"/>
  <c r="G13" i="3"/>
  <c r="H13" i="3" s="1"/>
  <c r="G18" i="3"/>
  <c r="H18" i="3" s="1"/>
  <c r="G48" i="3"/>
  <c r="H48" i="3" s="1"/>
  <c r="G36" i="3"/>
  <c r="H36" i="3" s="1"/>
  <c r="H37" i="3" s="1"/>
  <c r="G7" i="3"/>
  <c r="H7" i="3" s="1"/>
  <c r="G41" i="3"/>
  <c r="H41" i="3" s="1"/>
  <c r="H42" i="3" s="1"/>
  <c r="G21" i="3"/>
  <c r="H21" i="3" s="1"/>
  <c r="G12" i="3"/>
  <c r="H12" i="3" s="1"/>
  <c r="G31" i="3"/>
  <c r="H31" i="3" s="1"/>
  <c r="G43" i="3"/>
  <c r="H43" i="3" s="1"/>
  <c r="H44" i="3" s="1"/>
  <c r="G22" i="3"/>
  <c r="H22" i="3" s="1"/>
  <c r="G5" i="3"/>
  <c r="H5" i="3" s="1"/>
  <c r="G32" i="3"/>
  <c r="H32" i="3" s="1"/>
  <c r="G24" i="3"/>
  <c r="H24" i="3" s="1"/>
  <c r="G15" i="3"/>
  <c r="H15" i="3" s="1"/>
  <c r="G14" i="3"/>
  <c r="H14" i="3" s="1"/>
  <c r="H49" i="3" l="1"/>
  <c r="H26" i="3"/>
  <c r="H29" i="3"/>
  <c r="H33" i="3"/>
  <c r="H19" i="3"/>
  <c r="H23" i="3"/>
  <c r="H10" i="3"/>
  <c r="H16" i="3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5" i="1"/>
  <c r="G5" i="1" s="1"/>
  <c r="H50" i="3" l="1"/>
</calcChain>
</file>

<file path=xl/sharedStrings.xml><?xml version="1.0" encoding="utf-8"?>
<sst xmlns="http://schemas.openxmlformats.org/spreadsheetml/2006/main" count="191" uniqueCount="131">
  <si>
    <t>Sales By Agent</t>
  </si>
  <si>
    <t>Year Ending December 31</t>
  </si>
  <si>
    <t>Agent</t>
  </si>
  <si>
    <t>Qtr 1 Sales</t>
  </si>
  <si>
    <t>Qtr 2 Sales</t>
  </si>
  <si>
    <t>Qtr 3 Sales</t>
  </si>
  <si>
    <t>Qtr 4 Sales</t>
  </si>
  <si>
    <t>Annual Sales</t>
  </si>
  <si>
    <t>Annual Bonus</t>
  </si>
  <si>
    <t>Alvarez</t>
  </si>
  <si>
    <t>Boone</t>
  </si>
  <si>
    <t>Crenshaw</t>
  </si>
  <si>
    <t>Ford</t>
  </si>
  <si>
    <t>Grady</t>
  </si>
  <si>
    <t>Locklear</t>
  </si>
  <si>
    <t>Miller</t>
  </si>
  <si>
    <t>Nguyen</t>
  </si>
  <si>
    <t>Ogea</t>
  </si>
  <si>
    <t>Patel</t>
  </si>
  <si>
    <t>Robinson</t>
  </si>
  <si>
    <t>Smith</t>
  </si>
  <si>
    <t>Vermeer</t>
  </si>
  <si>
    <t>Williams</t>
  </si>
  <si>
    <t>Wu</t>
  </si>
  <si>
    <t>Home Sales</t>
  </si>
  <si>
    <t>4th Quarter</t>
  </si>
  <si>
    <r>
      <t>B5,Sheet2</t>
    </r>
    <r>
      <rPr>
        <sz val="5"/>
        <color rgb="FFFBDE2D"/>
        <rFont val="Courier New"/>
        <family val="3"/>
      </rPr>
      <t>!</t>
    </r>
    <r>
      <rPr>
        <sz val="5"/>
        <color rgb="FFFFFFFF"/>
        <rFont val="Courier New"/>
        <family val="3"/>
      </rPr>
      <t>$B$5:$C$104,2,0</t>
    </r>
  </si>
  <si>
    <t>Date</t>
  </si>
  <si>
    <t>Client Last Name</t>
  </si>
  <si>
    <t>Client First Name</t>
  </si>
  <si>
    <t>Purchase Price</t>
  </si>
  <si>
    <t>Property Location</t>
  </si>
  <si>
    <t xml:space="preserve">Sales Agent </t>
  </si>
  <si>
    <t>Commission %</t>
  </si>
  <si>
    <t>Commission on Sale</t>
  </si>
  <si>
    <t>Garcia</t>
  </si>
  <si>
    <t>Carlos</t>
  </si>
  <si>
    <t>Garretson</t>
  </si>
  <si>
    <t>Khatri</t>
  </si>
  <si>
    <t>Amar</t>
  </si>
  <si>
    <t>Belle Fourche</t>
  </si>
  <si>
    <t>Lopez</t>
  </si>
  <si>
    <t>Maria</t>
  </si>
  <si>
    <t>Mitchell</t>
  </si>
  <si>
    <t>Inaya</t>
  </si>
  <si>
    <t>Box Elder</t>
  </si>
  <si>
    <t>Wolf</t>
  </si>
  <si>
    <t>Sebastian</t>
  </si>
  <si>
    <t>Harrisburg</t>
  </si>
  <si>
    <t>Alvarez Total</t>
  </si>
  <si>
    <t>Markell</t>
  </si>
  <si>
    <t>Amber</t>
  </si>
  <si>
    <t>Spearfish</t>
  </si>
  <si>
    <t>Nader</t>
  </si>
  <si>
    <t>Rasheed</t>
  </si>
  <si>
    <t>Springfield</t>
  </si>
  <si>
    <t>Palmer</t>
  </si>
  <si>
    <t>Corbin</t>
  </si>
  <si>
    <t>Lead</t>
  </si>
  <si>
    <t>Kischa</t>
  </si>
  <si>
    <t>Sioux Falls</t>
  </si>
  <si>
    <t>Thompsen</t>
  </si>
  <si>
    <t>Malik</t>
  </si>
  <si>
    <t>Rapid City</t>
  </si>
  <si>
    <t>Boone Total</t>
  </si>
  <si>
    <t>Johnson</t>
  </si>
  <si>
    <t>Wayne</t>
  </si>
  <si>
    <t>Yankton</t>
  </si>
  <si>
    <t>Walters</t>
  </si>
  <si>
    <t>Jacob</t>
  </si>
  <si>
    <t>Summerset</t>
  </si>
  <si>
    <t>Crenshaw Total</t>
  </si>
  <si>
    <t>Davis</t>
  </si>
  <si>
    <t>James</t>
  </si>
  <si>
    <t>Milbank</t>
  </si>
  <si>
    <t>Khan</t>
  </si>
  <si>
    <t>Hiram</t>
  </si>
  <si>
    <t>Chamberlain</t>
  </si>
  <si>
    <t>Rogers</t>
  </si>
  <si>
    <t>Sarah</t>
  </si>
  <si>
    <t>Ford Total</t>
  </si>
  <si>
    <t>Elijah</t>
  </si>
  <si>
    <t>Zhang</t>
  </si>
  <si>
    <t>Kai</t>
  </si>
  <si>
    <t>Vermillion</t>
  </si>
  <si>
    <t>Grady Total</t>
  </si>
  <si>
    <t>Jones</t>
  </si>
  <si>
    <t>Bryan</t>
  </si>
  <si>
    <t>Rapid Valley</t>
  </si>
  <si>
    <t>Rodriguez</t>
  </si>
  <si>
    <t>Miguel</t>
  </si>
  <si>
    <t>Pine Ridge</t>
  </si>
  <si>
    <t>Locklear Total</t>
  </si>
  <si>
    <t>Brady</t>
  </si>
  <si>
    <t>Monty</t>
  </si>
  <si>
    <t>Morgan</t>
  </si>
  <si>
    <t>Trent</t>
  </si>
  <si>
    <t>Gettysburg</t>
  </si>
  <si>
    <t>Nevaeh</t>
  </si>
  <si>
    <t>Porcupine</t>
  </si>
  <si>
    <t>Nguyen Total</t>
  </si>
  <si>
    <t>Wells</t>
  </si>
  <si>
    <t>Nancy</t>
  </si>
  <si>
    <t>Ogea Total</t>
  </si>
  <si>
    <t>Aziz</t>
  </si>
  <si>
    <t>Robert</t>
  </si>
  <si>
    <t>Aberdeen</t>
  </si>
  <si>
    <t>Patel Total</t>
  </si>
  <si>
    <t>Catawnee</t>
  </si>
  <si>
    <t>Lakota</t>
  </si>
  <si>
    <t>Sturgis</t>
  </si>
  <si>
    <t>Chote</t>
  </si>
  <si>
    <t>Jonathan</t>
  </si>
  <si>
    <t>Robinson Total</t>
  </si>
  <si>
    <t>Baker</t>
  </si>
  <si>
    <t>Jacqueline</t>
  </si>
  <si>
    <t>Smith Total</t>
  </si>
  <si>
    <t>Emilee</t>
  </si>
  <si>
    <t>Wagner</t>
  </si>
  <si>
    <t>Vermeer Total</t>
  </si>
  <si>
    <t>Morton</t>
  </si>
  <si>
    <t>Tiffany</t>
  </si>
  <si>
    <t>Williams Total</t>
  </si>
  <si>
    <t>Hillis</t>
  </si>
  <si>
    <t>Alyssa</t>
  </si>
  <si>
    <t>Dakota Dunes</t>
  </si>
  <si>
    <t>Feng</t>
  </si>
  <si>
    <t>Lennox</t>
  </si>
  <si>
    <t>Wu Total</t>
  </si>
  <si>
    <t>Grand Total</t>
  </si>
  <si>
    <t>Commission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</si>
</sst>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5"/>
      <color rgb="FFFFFFFF"/>
      <name val="Courier New"/>
      <family val="3"/>
    </font>
    <font>
      <sz val="5"/>
      <color rgb="FFFBDE2D"/>
      <name val="Courier New"/>
      <family val="3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9"/>
      </left>
      <right/>
      <top style="thin">
        <color theme="9"/>
      </top>
      <bottom/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6">
    <xf numFmtId="0" fontId="0" fillId="0" borderId="0" xfId="0"/>
    <xf numFmtId="0" fontId="3" fillId="0" borderId="0" xfId="0" applyFont="1"/>
    <xf numFmtId="41" fontId="0" fillId="0" borderId="0" xfId="0" applyNumberFormat="1"/>
    <xf numFmtId="0" fontId="0" fillId="0" borderId="3" xfId="0" applyBorder="1"/>
    <xf numFmtId="14" fontId="0" fillId="0" borderId="0" xfId="0" applyNumberFormat="1"/>
    <xf numFmtId="9" fontId="0" fillId="0" borderId="0" xfId="4" applyFont="1" applyAlignment="1">
      <alignment horizontal="center"/>
    </xf>
    <xf numFmtId="0" fontId="9" fillId="0" borderId="0" xfId="0" applyFont="1"/>
    <xf numFmtId="9" fontId="0" fillId="0" borderId="0" xfId="4" applyFont="1"/>
    <xf numFmtId="0" fontId="8" fillId="3" borderId="0" xfId="5" applyFont="1" applyFill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3" fillId="0" borderId="3" xfId="0" applyFont="1" applyBorder="1"/>
    <xf numFmtId="164" fontId="3" fillId="0" borderId="0" xfId="3" applyNumberFormat="1" applyFont="1"/>
    <xf numFmtId="0" fontId="1" fillId="0" borderId="0" xfId="1" applyBorder="1" applyAlignment="1">
      <alignment horizontal="center"/>
    </xf>
    <xf numFmtId="0" fontId="2" fillId="0" borderId="0" xfId="2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6">
    <cellStyle name="Accent6" xfId="5" builtinId="49"/>
    <cellStyle name="Currency" xfId="3" builtinId="4"/>
    <cellStyle name="Heading 1" xfId="1" builtinId="16"/>
    <cellStyle name="Heading 2" xfId="2" builtinId="17"/>
    <cellStyle name="Normal" xfId="0" builtinId="0"/>
    <cellStyle name="Percent" xfId="4" builtinId="5"/>
  </cellStyles>
  <dxfs count="8">
    <dxf>
      <numFmt numFmtId="33" formatCode="_(* #,##0_);_(* \(#,##0\);_(* &quot;-&quot;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3" formatCode="_(* #,##0_);_(* \(#,##0\);_(* &quot;-&quot;_);_(@_)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Agent Sales By Quarter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Qtr 1</c:v>
          </c:tx>
          <c:spPr>
            <a:pattFill prst="narHorz">
              <a:fgClr>
                <a:schemeClr val="accent4">
                  <a:shade val="58000"/>
                </a:schemeClr>
              </a:fgClr>
              <a:bgClr>
                <a:schemeClr val="accent4">
                  <a:shade val="58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shade val="58000"/>
                </a:schemeClr>
              </a:innerShdw>
            </a:effectLst>
          </c:spPr>
          <c:invertIfNegative val="0"/>
          <c:cat>
            <c:strRef>
              <c:f>'Job1'!$A$5:$A$20</c:f>
              <c:strCache>
                <c:ptCount val="15"/>
                <c:pt idx="0">
                  <c:v>Alvarez</c:v>
                </c:pt>
                <c:pt idx="1">
                  <c:v>Boone</c:v>
                </c:pt>
                <c:pt idx="2">
                  <c:v>Crenshaw</c:v>
                </c:pt>
                <c:pt idx="3">
                  <c:v>Ford</c:v>
                </c:pt>
                <c:pt idx="4">
                  <c:v>Grady</c:v>
                </c:pt>
                <c:pt idx="5">
                  <c:v>Locklear</c:v>
                </c:pt>
                <c:pt idx="6">
                  <c:v>Miller</c:v>
                </c:pt>
                <c:pt idx="7">
                  <c:v>Nguyen</c:v>
                </c:pt>
                <c:pt idx="8">
                  <c:v>Ogea</c:v>
                </c:pt>
                <c:pt idx="9">
                  <c:v>Patel</c:v>
                </c:pt>
                <c:pt idx="10">
                  <c:v>Robinson</c:v>
                </c:pt>
                <c:pt idx="11">
                  <c:v>Smith</c:v>
                </c:pt>
                <c:pt idx="12">
                  <c:v>Vermeer</c:v>
                </c:pt>
                <c:pt idx="13">
                  <c:v>Williams</c:v>
                </c:pt>
                <c:pt idx="14">
                  <c:v>Wu</c:v>
                </c:pt>
              </c:strCache>
            </c:strRef>
          </c:cat>
          <c:val>
            <c:numRef>
              <c:f>'Job1'!$B$5:$B$20</c:f>
              <c:numCache>
                <c:formatCode>_(* #,##0_);_(* \(#,##0\);_(* "-"_);_(@_)</c:formatCode>
                <c:ptCount val="16"/>
                <c:pt idx="0">
                  <c:v>535702</c:v>
                </c:pt>
                <c:pt idx="1">
                  <c:v>596613</c:v>
                </c:pt>
                <c:pt idx="2">
                  <c:v>986982</c:v>
                </c:pt>
                <c:pt idx="3">
                  <c:v>941194</c:v>
                </c:pt>
                <c:pt idx="4">
                  <c:v>698904</c:v>
                </c:pt>
                <c:pt idx="5">
                  <c:v>526822</c:v>
                </c:pt>
                <c:pt idx="6">
                  <c:v>803138</c:v>
                </c:pt>
                <c:pt idx="7">
                  <c:v>695725</c:v>
                </c:pt>
                <c:pt idx="8">
                  <c:v>797734</c:v>
                </c:pt>
                <c:pt idx="9">
                  <c:v>294284</c:v>
                </c:pt>
                <c:pt idx="10">
                  <c:v>877793</c:v>
                </c:pt>
                <c:pt idx="11">
                  <c:v>733397</c:v>
                </c:pt>
                <c:pt idx="12">
                  <c:v>411540</c:v>
                </c:pt>
                <c:pt idx="13">
                  <c:v>887986</c:v>
                </c:pt>
                <c:pt idx="14">
                  <c:v>378098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F-4545-B783-636C0D6B3AF5}"/>
            </c:ext>
          </c:extLst>
        </c:ser>
        <c:ser>
          <c:idx val="1"/>
          <c:order val="1"/>
          <c:tx>
            <c:v>Qtr 2</c:v>
          </c:tx>
          <c:spPr>
            <a:pattFill prst="narHorz">
              <a:fgClr>
                <a:schemeClr val="accent4">
                  <a:shade val="86000"/>
                </a:schemeClr>
              </a:fgClr>
              <a:bgClr>
                <a:schemeClr val="accent4">
                  <a:shade val="86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shade val="86000"/>
                </a:schemeClr>
              </a:innerShdw>
            </a:effectLst>
          </c:spPr>
          <c:invertIfNegative val="0"/>
          <c:cat>
            <c:strRef>
              <c:f>'Job1'!$A$5:$A$20</c:f>
              <c:strCache>
                <c:ptCount val="15"/>
                <c:pt idx="0">
                  <c:v>Alvarez</c:v>
                </c:pt>
                <c:pt idx="1">
                  <c:v>Boone</c:v>
                </c:pt>
                <c:pt idx="2">
                  <c:v>Crenshaw</c:v>
                </c:pt>
                <c:pt idx="3">
                  <c:v>Ford</c:v>
                </c:pt>
                <c:pt idx="4">
                  <c:v>Grady</c:v>
                </c:pt>
                <c:pt idx="5">
                  <c:v>Locklear</c:v>
                </c:pt>
                <c:pt idx="6">
                  <c:v>Miller</c:v>
                </c:pt>
                <c:pt idx="7">
                  <c:v>Nguyen</c:v>
                </c:pt>
                <c:pt idx="8">
                  <c:v>Ogea</c:v>
                </c:pt>
                <c:pt idx="9">
                  <c:v>Patel</c:v>
                </c:pt>
                <c:pt idx="10">
                  <c:v>Robinson</c:v>
                </c:pt>
                <c:pt idx="11">
                  <c:v>Smith</c:v>
                </c:pt>
                <c:pt idx="12">
                  <c:v>Vermeer</c:v>
                </c:pt>
                <c:pt idx="13">
                  <c:v>Williams</c:v>
                </c:pt>
                <c:pt idx="14">
                  <c:v>Wu</c:v>
                </c:pt>
              </c:strCache>
            </c:strRef>
          </c:cat>
          <c:val>
            <c:numRef>
              <c:f>'Job1'!$C$5:$C$20</c:f>
              <c:numCache>
                <c:formatCode>_(* #,##0_);_(* \(#,##0\);_(* "-"_);_(@_)</c:formatCode>
                <c:ptCount val="16"/>
                <c:pt idx="0">
                  <c:v>949113</c:v>
                </c:pt>
                <c:pt idx="1">
                  <c:v>1165147</c:v>
                </c:pt>
                <c:pt idx="2">
                  <c:v>711817</c:v>
                </c:pt>
                <c:pt idx="3">
                  <c:v>482566</c:v>
                </c:pt>
                <c:pt idx="4">
                  <c:v>724846</c:v>
                </c:pt>
                <c:pt idx="5">
                  <c:v>702401</c:v>
                </c:pt>
                <c:pt idx="6">
                  <c:v>1106460</c:v>
                </c:pt>
                <c:pt idx="7">
                  <c:v>1245352</c:v>
                </c:pt>
                <c:pt idx="8">
                  <c:v>804309</c:v>
                </c:pt>
                <c:pt idx="9">
                  <c:v>304548</c:v>
                </c:pt>
                <c:pt idx="10">
                  <c:v>855957</c:v>
                </c:pt>
                <c:pt idx="11">
                  <c:v>370238</c:v>
                </c:pt>
                <c:pt idx="12">
                  <c:v>199639</c:v>
                </c:pt>
                <c:pt idx="13">
                  <c:v>1072636</c:v>
                </c:pt>
                <c:pt idx="14">
                  <c:v>362989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FF-4545-B783-636C0D6B3AF5}"/>
            </c:ext>
          </c:extLst>
        </c:ser>
        <c:ser>
          <c:idx val="2"/>
          <c:order val="2"/>
          <c:tx>
            <c:v>Qtr 3</c:v>
          </c:tx>
          <c:spPr>
            <a:pattFill prst="narHorz">
              <a:fgClr>
                <a:schemeClr val="accent4">
                  <a:tint val="86000"/>
                </a:schemeClr>
              </a:fgClr>
              <a:bgClr>
                <a:schemeClr val="accent4">
                  <a:tint val="86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tint val="86000"/>
                </a:schemeClr>
              </a:innerShdw>
            </a:effectLst>
          </c:spPr>
          <c:invertIfNegative val="0"/>
          <c:cat>
            <c:strRef>
              <c:f>'Job1'!$A$5:$A$20</c:f>
              <c:strCache>
                <c:ptCount val="15"/>
                <c:pt idx="0">
                  <c:v>Alvarez</c:v>
                </c:pt>
                <c:pt idx="1">
                  <c:v>Boone</c:v>
                </c:pt>
                <c:pt idx="2">
                  <c:v>Crenshaw</c:v>
                </c:pt>
                <c:pt idx="3">
                  <c:v>Ford</c:v>
                </c:pt>
                <c:pt idx="4">
                  <c:v>Grady</c:v>
                </c:pt>
                <c:pt idx="5">
                  <c:v>Locklear</c:v>
                </c:pt>
                <c:pt idx="6">
                  <c:v>Miller</c:v>
                </c:pt>
                <c:pt idx="7">
                  <c:v>Nguyen</c:v>
                </c:pt>
                <c:pt idx="8">
                  <c:v>Ogea</c:v>
                </c:pt>
                <c:pt idx="9">
                  <c:v>Patel</c:v>
                </c:pt>
                <c:pt idx="10">
                  <c:v>Robinson</c:v>
                </c:pt>
                <c:pt idx="11">
                  <c:v>Smith</c:v>
                </c:pt>
                <c:pt idx="12">
                  <c:v>Vermeer</c:v>
                </c:pt>
                <c:pt idx="13">
                  <c:v>Williams</c:v>
                </c:pt>
                <c:pt idx="14">
                  <c:v>Wu</c:v>
                </c:pt>
              </c:strCache>
            </c:strRef>
          </c:cat>
          <c:val>
            <c:numRef>
              <c:f>'Job1'!$D$5:$D$20</c:f>
              <c:numCache>
                <c:formatCode>_(* #,##0_);_(* \(#,##0\);_(* "-"_);_(@_)</c:formatCode>
                <c:ptCount val="16"/>
                <c:pt idx="0">
                  <c:v>1199639</c:v>
                </c:pt>
                <c:pt idx="1">
                  <c:v>966426</c:v>
                </c:pt>
                <c:pt idx="2">
                  <c:v>684674</c:v>
                </c:pt>
                <c:pt idx="3">
                  <c:v>1222913</c:v>
                </c:pt>
                <c:pt idx="4">
                  <c:v>362989</c:v>
                </c:pt>
                <c:pt idx="5">
                  <c:v>943679</c:v>
                </c:pt>
                <c:pt idx="6">
                  <c:v>1159709</c:v>
                </c:pt>
                <c:pt idx="7">
                  <c:v>892773</c:v>
                </c:pt>
                <c:pt idx="8">
                  <c:v>1036604</c:v>
                </c:pt>
                <c:pt idx="9">
                  <c:v>588962</c:v>
                </c:pt>
                <c:pt idx="10">
                  <c:v>725584</c:v>
                </c:pt>
                <c:pt idx="11">
                  <c:v>332341</c:v>
                </c:pt>
                <c:pt idx="12">
                  <c:v>588962</c:v>
                </c:pt>
                <c:pt idx="13">
                  <c:v>822565</c:v>
                </c:pt>
                <c:pt idx="14">
                  <c:v>518879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FF-4545-B783-636C0D6B3AF5}"/>
            </c:ext>
          </c:extLst>
        </c:ser>
        <c:ser>
          <c:idx val="3"/>
          <c:order val="3"/>
          <c:tx>
            <c:v>Qtr 4</c:v>
          </c:tx>
          <c:spPr>
            <a:pattFill prst="narHorz">
              <a:fgClr>
                <a:schemeClr val="accent4">
                  <a:tint val="58000"/>
                </a:schemeClr>
              </a:fgClr>
              <a:bgClr>
                <a:schemeClr val="accent4">
                  <a:tint val="58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>
                  <a:tint val="58000"/>
                </a:schemeClr>
              </a:innerShdw>
            </a:effectLst>
          </c:spPr>
          <c:invertIfNegative val="0"/>
          <c:cat>
            <c:strRef>
              <c:f>'Job1'!$A$5:$A$20</c:f>
              <c:strCache>
                <c:ptCount val="15"/>
                <c:pt idx="0">
                  <c:v>Alvarez</c:v>
                </c:pt>
                <c:pt idx="1">
                  <c:v>Boone</c:v>
                </c:pt>
                <c:pt idx="2">
                  <c:v>Crenshaw</c:v>
                </c:pt>
                <c:pt idx="3">
                  <c:v>Ford</c:v>
                </c:pt>
                <c:pt idx="4">
                  <c:v>Grady</c:v>
                </c:pt>
                <c:pt idx="5">
                  <c:v>Locklear</c:v>
                </c:pt>
                <c:pt idx="6">
                  <c:v>Miller</c:v>
                </c:pt>
                <c:pt idx="7">
                  <c:v>Nguyen</c:v>
                </c:pt>
                <c:pt idx="8">
                  <c:v>Ogea</c:v>
                </c:pt>
                <c:pt idx="9">
                  <c:v>Patel</c:v>
                </c:pt>
                <c:pt idx="10">
                  <c:v>Robinson</c:v>
                </c:pt>
                <c:pt idx="11">
                  <c:v>Smith</c:v>
                </c:pt>
                <c:pt idx="12">
                  <c:v>Vermeer</c:v>
                </c:pt>
                <c:pt idx="13">
                  <c:v>Williams</c:v>
                </c:pt>
                <c:pt idx="14">
                  <c:v>Wu</c:v>
                </c:pt>
              </c:strCache>
            </c:strRef>
          </c:cat>
          <c:val>
            <c:numRef>
              <c:f>'Job1'!$E$5:$E$20</c:f>
              <c:numCache>
                <c:formatCode>_(* #,##0_);_(* \(#,##0\);_(* "-"_);_(@_)</c:formatCode>
                <c:ptCount val="16"/>
                <c:pt idx="0">
                  <c:v>706116</c:v>
                </c:pt>
                <c:pt idx="1">
                  <c:v>623801</c:v>
                </c:pt>
                <c:pt idx="2">
                  <c:v>395526</c:v>
                </c:pt>
                <c:pt idx="3">
                  <c:v>1043570</c:v>
                </c:pt>
                <c:pt idx="4">
                  <c:v>405693</c:v>
                </c:pt>
                <c:pt idx="5">
                  <c:v>561379</c:v>
                </c:pt>
                <c:pt idx="6">
                  <c:v>1135724</c:v>
                </c:pt>
                <c:pt idx="7">
                  <c:v>983981</c:v>
                </c:pt>
                <c:pt idx="8">
                  <c:v>973198</c:v>
                </c:pt>
                <c:pt idx="9">
                  <c:v>457725</c:v>
                </c:pt>
                <c:pt idx="10">
                  <c:v>623322</c:v>
                </c:pt>
                <c:pt idx="11">
                  <c:v>263574</c:v>
                </c:pt>
                <c:pt idx="12">
                  <c:v>123747</c:v>
                </c:pt>
                <c:pt idx="13">
                  <c:v>1154915</c:v>
                </c:pt>
                <c:pt idx="14">
                  <c:v>698978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FF-4545-B783-636C0D6B3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1549776"/>
        <c:axId val="1233375392"/>
      </c:barChart>
      <c:catAx>
        <c:axId val="1281549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3375392"/>
        <c:crosses val="autoZero"/>
        <c:auto val="1"/>
        <c:lblAlgn val="ctr"/>
        <c:lblOffset val="100"/>
        <c:noMultiLvlLbl val="0"/>
      </c:catAx>
      <c:valAx>
        <c:axId val="1233375392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154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617220</xdr:colOff>
      <xdr:row>24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BF4DB2-BCB9-4A6C-AD64-C8A2EA643B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31A917B-BEB6-4DEB-A948-EF6D049FBE08}" name="Table1" displayName="Table1" ref="A4:G20" totalsRowShown="0" headerRowDxfId="6">
  <autoFilter ref="A4:G20" xr:uid="{6B1FFCC9-F483-4CAC-BA44-7A48479CA4B3}"/>
  <tableColumns count="7">
    <tableColumn id="1" xr3:uid="{05E8EF07-730E-4DA2-B725-EAA7D7415DA2}" name="Agent"/>
    <tableColumn id="2" xr3:uid="{BF008161-9A9B-4574-AD5F-F178B8E9D8C7}" name="Qtr 1 Sales" dataDxfId="5"/>
    <tableColumn id="3" xr3:uid="{C5D456AE-D169-41CC-B098-8BA8601D4B1B}" name="Qtr 2 Sales" dataDxfId="4"/>
    <tableColumn id="4" xr3:uid="{E7BFDEB1-5CDA-4EBA-8773-5A09963C0806}" name="Qtr 3 Sales" dataDxfId="3"/>
    <tableColumn id="5" xr3:uid="{395726D4-EFB1-4C2C-AD6E-0FCC75EBEF01}" name="Qtr 4 Sales" dataDxfId="2"/>
    <tableColumn id="6" xr3:uid="{DF01F9B7-DB5D-4699-BEA5-C4F355DDC8AD}" name="Annual Sales" dataDxfId="1">
      <calculatedColumnFormula>SUM(B5:E5)</calculatedColumnFormula>
    </tableColumn>
    <tableColumn id="8" xr3:uid="{6DB08F74-B8EF-4D5F-B920-CD580323BE34}" name="Annual Bonus" dataDxfId="0">
      <calculatedColumnFormula>IF(Table1[[#This Row],[Annual Sales]]&gt;2000000,(Table1[[#This Row],[Annual Sales]]-2000000)*0.02,0)</calculatedColumnFormula>
    </tableColumn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17ACA-E66C-4690-A994-C74FB18479CE}">
  <sheetPr>
    <pageSetUpPr fitToPage="1"/>
  </sheetPr>
  <dimension ref="A1:G22"/>
  <sheetViews>
    <sheetView tabSelected="1" workbookViewId="0">
      <selection activeCell="L8" sqref="L8"/>
    </sheetView>
  </sheetViews>
  <sheetFormatPr defaultRowHeight="14.45"/>
  <cols>
    <col min="1" max="1" width="12.5703125" bestFit="1" customWidth="1"/>
    <col min="2" max="5" width="11.5703125" customWidth="1"/>
    <col min="6" max="6" width="13.140625" bestFit="1" customWidth="1"/>
    <col min="7" max="7" width="12.7109375" customWidth="1"/>
  </cols>
  <sheetData>
    <row r="1" spans="1:7" ht="19.149999999999999">
      <c r="A1" s="12" t="s">
        <v>0</v>
      </c>
      <c r="B1" s="12"/>
      <c r="C1" s="12"/>
      <c r="D1" s="12"/>
      <c r="E1" s="12"/>
      <c r="F1" s="12"/>
      <c r="G1" s="12"/>
    </row>
    <row r="2" spans="1:7" ht="16.899999999999999">
      <c r="A2" s="13" t="s">
        <v>1</v>
      </c>
      <c r="B2" s="13"/>
      <c r="C2" s="13"/>
      <c r="D2" s="13"/>
      <c r="E2" s="13"/>
      <c r="F2" s="13"/>
      <c r="G2" s="13"/>
    </row>
    <row r="4" spans="1:7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</row>
    <row r="5" spans="1:7">
      <c r="A5" t="s">
        <v>9</v>
      </c>
      <c r="B5" s="2">
        <v>535702</v>
      </c>
      <c r="C5" s="2">
        <v>949113</v>
      </c>
      <c r="D5" s="2">
        <v>1199639</v>
      </c>
      <c r="E5" s="2">
        <v>706116</v>
      </c>
      <c r="F5" s="2">
        <f>SUM(B5:E5)</f>
        <v>3390570</v>
      </c>
      <c r="G5" s="2">
        <f>IF(Table1[[#This Row],[Annual Sales]]&gt;2000000,(Table1[[#This Row],[Annual Sales]]-2000000)*0.02,0)</f>
        <v>27811.4</v>
      </c>
    </row>
    <row r="6" spans="1:7">
      <c r="A6" t="s">
        <v>10</v>
      </c>
      <c r="B6" s="2">
        <v>596613</v>
      </c>
      <c r="C6" s="2">
        <v>1165147</v>
      </c>
      <c r="D6" s="2">
        <v>966426</v>
      </c>
      <c r="E6" s="2">
        <v>623801</v>
      </c>
      <c r="F6" s="2">
        <f t="shared" ref="F6:F19" si="0">SUM(B6:E6)</f>
        <v>3351987</v>
      </c>
      <c r="G6" s="2">
        <f>IF(Table1[[#This Row],[Annual Sales]]&gt;2000000,(Table1[[#This Row],[Annual Sales]]-2000000)*0.02,0)</f>
        <v>27039.74</v>
      </c>
    </row>
    <row r="7" spans="1:7">
      <c r="A7" t="s">
        <v>11</v>
      </c>
      <c r="B7" s="2">
        <v>986982</v>
      </c>
      <c r="C7" s="2">
        <v>711817</v>
      </c>
      <c r="D7" s="2">
        <v>684674</v>
      </c>
      <c r="E7" s="2">
        <v>395526</v>
      </c>
      <c r="F7" s="2">
        <f t="shared" si="0"/>
        <v>2778999</v>
      </c>
      <c r="G7" s="2">
        <f>IF(Table1[[#This Row],[Annual Sales]]&gt;2000000,(Table1[[#This Row],[Annual Sales]]-2000000)*0.02,0)</f>
        <v>15579.98</v>
      </c>
    </row>
    <row r="8" spans="1:7">
      <c r="A8" t="s">
        <v>12</v>
      </c>
      <c r="B8" s="2">
        <v>941194</v>
      </c>
      <c r="C8" s="2">
        <v>482566</v>
      </c>
      <c r="D8" s="2">
        <v>1222913</v>
      </c>
      <c r="E8" s="2">
        <v>1043570</v>
      </c>
      <c r="F8" s="2">
        <f t="shared" si="0"/>
        <v>3690243</v>
      </c>
      <c r="G8" s="2">
        <f>IF(Table1[[#This Row],[Annual Sales]]&gt;2000000,(Table1[[#This Row],[Annual Sales]]-2000000)*0.02,0)</f>
        <v>33804.86</v>
      </c>
    </row>
    <row r="9" spans="1:7">
      <c r="A9" t="s">
        <v>13</v>
      </c>
      <c r="B9" s="2">
        <v>698904</v>
      </c>
      <c r="C9" s="2">
        <v>724846</v>
      </c>
      <c r="D9" s="2">
        <v>362989</v>
      </c>
      <c r="E9" s="2">
        <v>405693</v>
      </c>
      <c r="F9" s="2">
        <f t="shared" si="0"/>
        <v>2192432</v>
      </c>
      <c r="G9" s="2">
        <f>IF(Table1[[#This Row],[Annual Sales]]&gt;2000000,(Table1[[#This Row],[Annual Sales]]-2000000)*0.02,0)</f>
        <v>3848.64</v>
      </c>
    </row>
    <row r="10" spans="1:7">
      <c r="A10" t="s">
        <v>14</v>
      </c>
      <c r="B10" s="2">
        <v>526822</v>
      </c>
      <c r="C10" s="2">
        <v>702401</v>
      </c>
      <c r="D10" s="2">
        <v>943679</v>
      </c>
      <c r="E10" s="2">
        <v>561379</v>
      </c>
      <c r="F10" s="2">
        <f t="shared" si="0"/>
        <v>2734281</v>
      </c>
      <c r="G10" s="2">
        <f>IF(Table1[[#This Row],[Annual Sales]]&gt;2000000,(Table1[[#This Row],[Annual Sales]]-2000000)*0.02,0)</f>
        <v>14685.62</v>
      </c>
    </row>
    <row r="11" spans="1:7">
      <c r="A11" t="s">
        <v>15</v>
      </c>
      <c r="B11" s="2">
        <v>803138</v>
      </c>
      <c r="C11" s="2">
        <v>1106460</v>
      </c>
      <c r="D11" s="2">
        <v>1159709</v>
      </c>
      <c r="E11" s="2">
        <v>1135724</v>
      </c>
      <c r="F11" s="2">
        <f t="shared" si="0"/>
        <v>4205031</v>
      </c>
      <c r="G11" s="2">
        <f>IF(Table1[[#This Row],[Annual Sales]]&gt;2000000,(Table1[[#This Row],[Annual Sales]]-2000000)*0.02,0)</f>
        <v>44100.62</v>
      </c>
    </row>
    <row r="12" spans="1:7">
      <c r="A12" t="s">
        <v>16</v>
      </c>
      <c r="B12" s="2">
        <v>695725</v>
      </c>
      <c r="C12" s="2">
        <v>1245352</v>
      </c>
      <c r="D12" s="2">
        <v>892773</v>
      </c>
      <c r="E12" s="2">
        <v>983981</v>
      </c>
      <c r="F12" s="2">
        <f t="shared" si="0"/>
        <v>3817831</v>
      </c>
      <c r="G12" s="2">
        <f>IF(Table1[[#This Row],[Annual Sales]]&gt;2000000,(Table1[[#This Row],[Annual Sales]]-2000000)*0.02,0)</f>
        <v>36356.620000000003</v>
      </c>
    </row>
    <row r="13" spans="1:7">
      <c r="A13" t="s">
        <v>17</v>
      </c>
      <c r="B13" s="2">
        <v>797734</v>
      </c>
      <c r="C13" s="2">
        <v>804309</v>
      </c>
      <c r="D13" s="2">
        <v>1036604</v>
      </c>
      <c r="E13" s="2">
        <v>973198</v>
      </c>
      <c r="F13" s="2">
        <f t="shared" si="0"/>
        <v>3611845</v>
      </c>
      <c r="G13" s="2">
        <f>IF(Table1[[#This Row],[Annual Sales]]&gt;2000000,(Table1[[#This Row],[Annual Sales]]-2000000)*0.02,0)</f>
        <v>32236.9</v>
      </c>
    </row>
    <row r="14" spans="1:7">
      <c r="A14" t="s">
        <v>18</v>
      </c>
      <c r="B14" s="2">
        <v>294284</v>
      </c>
      <c r="C14" s="2">
        <v>304548</v>
      </c>
      <c r="D14" s="2">
        <v>588962</v>
      </c>
      <c r="E14" s="2">
        <v>457725</v>
      </c>
      <c r="F14" s="2">
        <f t="shared" si="0"/>
        <v>1645519</v>
      </c>
      <c r="G14" s="2">
        <f>IF(Table1[[#This Row],[Annual Sales]]&gt;2000000,(Table1[[#This Row],[Annual Sales]]-2000000)*0.02,0)</f>
        <v>0</v>
      </c>
    </row>
    <row r="15" spans="1:7">
      <c r="A15" t="s">
        <v>19</v>
      </c>
      <c r="B15" s="2">
        <v>877793</v>
      </c>
      <c r="C15" s="2">
        <v>855957</v>
      </c>
      <c r="D15" s="2">
        <v>725584</v>
      </c>
      <c r="E15" s="2">
        <v>623322</v>
      </c>
      <c r="F15" s="2">
        <f t="shared" si="0"/>
        <v>3082656</v>
      </c>
      <c r="G15" s="2">
        <f>IF(Table1[[#This Row],[Annual Sales]]&gt;2000000,(Table1[[#This Row],[Annual Sales]]-2000000)*0.02,0)</f>
        <v>21653.119999999999</v>
      </c>
    </row>
    <row r="16" spans="1:7">
      <c r="A16" t="s">
        <v>20</v>
      </c>
      <c r="B16" s="2">
        <v>733397</v>
      </c>
      <c r="C16" s="2">
        <v>370238</v>
      </c>
      <c r="D16" s="2">
        <v>332341</v>
      </c>
      <c r="E16" s="2">
        <v>263574</v>
      </c>
      <c r="F16" s="2">
        <f t="shared" si="0"/>
        <v>1699550</v>
      </c>
      <c r="G16" s="2">
        <f>IF(Table1[[#This Row],[Annual Sales]]&gt;2000000,(Table1[[#This Row],[Annual Sales]]-2000000)*0.02,0)</f>
        <v>0</v>
      </c>
    </row>
    <row r="17" spans="1:7">
      <c r="A17" t="s">
        <v>21</v>
      </c>
      <c r="B17" s="2">
        <v>411540</v>
      </c>
      <c r="C17" s="2">
        <v>199639</v>
      </c>
      <c r="D17" s="2">
        <v>588962</v>
      </c>
      <c r="E17" s="2">
        <v>123747</v>
      </c>
      <c r="F17" s="2">
        <f t="shared" si="0"/>
        <v>1323888</v>
      </c>
      <c r="G17" s="2">
        <f>IF(Table1[[#This Row],[Annual Sales]]&gt;2000000,(Table1[[#This Row],[Annual Sales]]-2000000)*0.02,0)</f>
        <v>0</v>
      </c>
    </row>
    <row r="18" spans="1:7">
      <c r="A18" t="s">
        <v>22</v>
      </c>
      <c r="B18" s="2">
        <v>887986</v>
      </c>
      <c r="C18" s="2">
        <v>1072636</v>
      </c>
      <c r="D18" s="2">
        <v>822565</v>
      </c>
      <c r="E18" s="2">
        <v>1154915</v>
      </c>
      <c r="F18" s="2">
        <f t="shared" si="0"/>
        <v>3938102</v>
      </c>
      <c r="G18" s="2">
        <f>IF(Table1[[#This Row],[Annual Sales]]&gt;2000000,(Table1[[#This Row],[Annual Sales]]-2000000)*0.02,0)</f>
        <v>38762.04</v>
      </c>
    </row>
    <row r="19" spans="1:7">
      <c r="A19" t="s">
        <v>23</v>
      </c>
      <c r="B19" s="2">
        <v>378098</v>
      </c>
      <c r="C19" s="2">
        <v>362989</v>
      </c>
      <c r="D19" s="2">
        <v>518879</v>
      </c>
      <c r="E19" s="2">
        <v>698978</v>
      </c>
      <c r="F19" s="2">
        <f t="shared" si="0"/>
        <v>1958944</v>
      </c>
      <c r="G19" s="2">
        <f>IF(Table1[[#This Row],[Annual Sales]]&gt;2000000,(Table1[[#This Row],[Annual Sales]]-2000000)*0.02,0)</f>
        <v>0</v>
      </c>
    </row>
    <row r="20" spans="1:7">
      <c r="B20" s="2"/>
      <c r="C20" s="2"/>
      <c r="D20" s="2"/>
      <c r="E20" s="2"/>
      <c r="F20" s="2"/>
      <c r="G20" s="2"/>
    </row>
    <row r="22" spans="1:7">
      <c r="A22" s="1"/>
    </row>
  </sheetData>
  <mergeCells count="2">
    <mergeCell ref="A1:G1"/>
    <mergeCell ref="A2:G2"/>
  </mergeCells>
  <conditionalFormatting sqref="B5:E20">
    <cfRule type="top10" dxfId="7" priority="1" percent="1" rank="20"/>
  </conditionalFormatting>
  <pageMargins left="0.7" right="0.7" top="0.75" bottom="0.75" header="0.3" footer="0.3"/>
  <pageSetup scale="73" orientation="landscape" horizontalDpi="4294967293" vertic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14784-EF3F-4417-9331-834D351CD3DF}">
  <dimension ref="A1"/>
  <sheetViews>
    <sheetView workbookViewId="0">
      <selection activeCell="O8" sqref="O8"/>
    </sheetView>
  </sheetViews>
  <sheetFormatPr defaultRowHeight="14.4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89B5C-6F44-45F2-897F-FC375AEB5EA0}">
  <sheetPr>
    <pageSetUpPr fitToPage="1"/>
  </sheetPr>
  <dimension ref="A1:I50"/>
  <sheetViews>
    <sheetView workbookViewId="0">
      <selection activeCell="K21" sqref="K21"/>
    </sheetView>
  </sheetViews>
  <sheetFormatPr defaultRowHeight="14.45" outlineLevelRow="2"/>
  <cols>
    <col min="1" max="1" width="10.140625" bestFit="1" customWidth="1"/>
    <col min="2" max="5" width="11.5703125" customWidth="1"/>
    <col min="6" max="6" width="13.140625" bestFit="1" customWidth="1"/>
    <col min="7" max="7" width="17.7109375" customWidth="1"/>
    <col min="8" max="8" width="13.5703125" customWidth="1"/>
  </cols>
  <sheetData>
    <row r="1" spans="1:9" ht="18.399999999999999">
      <c r="A1" s="14" t="s">
        <v>24</v>
      </c>
      <c r="B1" s="14"/>
      <c r="C1" s="14"/>
      <c r="D1" s="14"/>
      <c r="E1" s="14"/>
      <c r="F1" s="14"/>
      <c r="G1" s="14"/>
      <c r="H1" s="14"/>
    </row>
    <row r="2" spans="1:9" ht="16.899999999999999">
      <c r="A2" s="15" t="s">
        <v>25</v>
      </c>
      <c r="B2" s="15"/>
      <c r="C2" s="15"/>
      <c r="D2" s="15"/>
      <c r="E2" s="15"/>
      <c r="F2" s="15"/>
      <c r="G2" s="15"/>
      <c r="H2" s="15"/>
      <c r="I2" s="6" t="s">
        <v>26</v>
      </c>
    </row>
    <row r="4" spans="1:9" ht="31.15">
      <c r="A4" s="8" t="s">
        <v>27</v>
      </c>
      <c r="B4" s="8" t="s">
        <v>28</v>
      </c>
      <c r="C4" s="8" t="s">
        <v>29</v>
      </c>
      <c r="D4" s="8" t="s">
        <v>30</v>
      </c>
      <c r="E4" s="8" t="s">
        <v>31</v>
      </c>
      <c r="F4" s="8" t="s">
        <v>32</v>
      </c>
      <c r="G4" s="9" t="s">
        <v>33</v>
      </c>
      <c r="H4" s="8" t="s">
        <v>34</v>
      </c>
    </row>
    <row r="5" spans="1:9" outlineLevel="2">
      <c r="A5" s="4">
        <v>45281</v>
      </c>
      <c r="B5" t="s">
        <v>35</v>
      </c>
      <c r="C5" t="s">
        <v>36</v>
      </c>
      <c r="D5">
        <v>159500</v>
      </c>
      <c r="E5" t="s">
        <v>37</v>
      </c>
      <c r="F5" s="3" t="s">
        <v>9</v>
      </c>
      <c r="G5" s="7">
        <f>VLOOKUP(F5,'Job 3-Sheet2'!$A$2:$B$16,2,0)</f>
        <v>0.05</v>
      </c>
      <c r="H5">
        <f>D5*G5</f>
        <v>7975</v>
      </c>
    </row>
    <row r="6" spans="1:9" outlineLevel="2">
      <c r="A6" s="4">
        <v>45237</v>
      </c>
      <c r="B6" t="s">
        <v>38</v>
      </c>
      <c r="C6" t="s">
        <v>39</v>
      </c>
      <c r="D6">
        <v>379900</v>
      </c>
      <c r="E6" t="s">
        <v>40</v>
      </c>
      <c r="F6" s="3" t="s">
        <v>9</v>
      </c>
      <c r="G6" s="7">
        <f>VLOOKUP(F6,'Job 3-Sheet2'!$A$2:$B$16,2,0)</f>
        <v>0.05</v>
      </c>
      <c r="H6">
        <f>D6*G6</f>
        <v>18995</v>
      </c>
    </row>
    <row r="7" spans="1:9" outlineLevel="2">
      <c r="A7" s="4">
        <v>45261</v>
      </c>
      <c r="B7" t="s">
        <v>41</v>
      </c>
      <c r="C7" t="s">
        <v>42</v>
      </c>
      <c r="D7">
        <v>280000</v>
      </c>
      <c r="E7" t="s">
        <v>43</v>
      </c>
      <c r="F7" s="3" t="s">
        <v>9</v>
      </c>
      <c r="G7" s="7">
        <f>VLOOKUP(F7,'Job 3-Sheet2'!$A$2:$B$16,2,0)</f>
        <v>0.05</v>
      </c>
      <c r="H7">
        <f>D7*G7</f>
        <v>14000</v>
      </c>
    </row>
    <row r="8" spans="1:9" outlineLevel="2">
      <c r="A8" s="4">
        <v>45220</v>
      </c>
      <c r="B8" t="s">
        <v>18</v>
      </c>
      <c r="C8" t="s">
        <v>44</v>
      </c>
      <c r="D8">
        <v>299900</v>
      </c>
      <c r="E8" t="s">
        <v>45</v>
      </c>
      <c r="F8" s="3" t="s">
        <v>9</v>
      </c>
      <c r="G8" s="7">
        <f>VLOOKUP(F8,'Job 3-Sheet2'!$A$2:$B$16,2,0)</f>
        <v>0.05</v>
      </c>
      <c r="H8">
        <f>D8*G8</f>
        <v>14995</v>
      </c>
    </row>
    <row r="9" spans="1:9" outlineLevel="2">
      <c r="A9" s="4">
        <v>45234</v>
      </c>
      <c r="B9" t="s">
        <v>46</v>
      </c>
      <c r="C9" t="s">
        <v>47</v>
      </c>
      <c r="D9">
        <v>190000</v>
      </c>
      <c r="E9" t="s">
        <v>48</v>
      </c>
      <c r="F9" s="3" t="s">
        <v>9</v>
      </c>
      <c r="G9" s="7">
        <f>VLOOKUP(F9,'Job 3-Sheet2'!$A$2:$B$16,2,0)</f>
        <v>0.05</v>
      </c>
      <c r="H9">
        <f>D9*G9</f>
        <v>9500</v>
      </c>
    </row>
    <row r="10" spans="1:9" outlineLevel="1">
      <c r="A10" s="4"/>
      <c r="F10" s="10" t="s">
        <v>49</v>
      </c>
      <c r="G10" s="7"/>
      <c r="H10" s="11">
        <f>SUBTOTAL(9,H5:H9)</f>
        <v>65465</v>
      </c>
    </row>
    <row r="11" spans="1:9" outlineLevel="2">
      <c r="A11" s="4">
        <v>45219</v>
      </c>
      <c r="B11" t="s">
        <v>50</v>
      </c>
      <c r="C11" t="s">
        <v>51</v>
      </c>
      <c r="D11">
        <v>350000</v>
      </c>
      <c r="E11" t="s">
        <v>52</v>
      </c>
      <c r="F11" s="3" t="s">
        <v>10</v>
      </c>
      <c r="G11" s="7">
        <f>VLOOKUP(F11,'Job 3-Sheet2'!$A$2:$B$16,2,0)</f>
        <v>0.03</v>
      </c>
      <c r="H11">
        <f>D11*G11</f>
        <v>10500</v>
      </c>
    </row>
    <row r="12" spans="1:9" outlineLevel="2">
      <c r="A12" s="4">
        <v>45273</v>
      </c>
      <c r="B12" t="s">
        <v>53</v>
      </c>
      <c r="C12" t="s">
        <v>54</v>
      </c>
      <c r="D12">
        <v>235000</v>
      </c>
      <c r="E12" t="s">
        <v>55</v>
      </c>
      <c r="F12" s="3" t="s">
        <v>10</v>
      </c>
      <c r="G12" s="7">
        <f>VLOOKUP(F12,'Job 3-Sheet2'!$A$2:$B$16,2,0)</f>
        <v>0.03</v>
      </c>
      <c r="H12">
        <f>D12*G12</f>
        <v>7050</v>
      </c>
    </row>
    <row r="13" spans="1:9" outlineLevel="2">
      <c r="A13" s="4">
        <v>45245</v>
      </c>
      <c r="B13" t="s">
        <v>56</v>
      </c>
      <c r="C13" t="s">
        <v>57</v>
      </c>
      <c r="D13">
        <v>265000</v>
      </c>
      <c r="E13" t="s">
        <v>58</v>
      </c>
      <c r="F13" s="3" t="s">
        <v>10</v>
      </c>
      <c r="G13" s="7">
        <f>VLOOKUP(F13,'Job 3-Sheet2'!$A$2:$B$16,2,0)</f>
        <v>0.03</v>
      </c>
      <c r="H13">
        <f>D13*G13</f>
        <v>7950</v>
      </c>
    </row>
    <row r="14" spans="1:9" outlineLevel="2">
      <c r="A14" s="4">
        <v>45202</v>
      </c>
      <c r="B14" t="s">
        <v>20</v>
      </c>
      <c r="C14" t="s">
        <v>59</v>
      </c>
      <c r="D14">
        <v>245000</v>
      </c>
      <c r="E14" t="s">
        <v>60</v>
      </c>
      <c r="F14" s="3" t="s">
        <v>10</v>
      </c>
      <c r="G14" s="7">
        <f>VLOOKUP(F14,'Job 3-Sheet2'!$A$2:$B$16,2,0)</f>
        <v>0.03</v>
      </c>
      <c r="H14">
        <f>D14*G14</f>
        <v>7350</v>
      </c>
    </row>
    <row r="15" spans="1:9" outlineLevel="2">
      <c r="A15" s="4">
        <v>45291</v>
      </c>
      <c r="B15" t="s">
        <v>61</v>
      </c>
      <c r="C15" t="s">
        <v>62</v>
      </c>
      <c r="D15">
        <v>635000</v>
      </c>
      <c r="E15" t="s">
        <v>63</v>
      </c>
      <c r="F15" s="3" t="s">
        <v>10</v>
      </c>
      <c r="G15" s="7">
        <f>VLOOKUP(F15,'Job 3-Sheet2'!$A$2:$B$16,2,0)</f>
        <v>0.03</v>
      </c>
      <c r="H15">
        <f>D15*G15</f>
        <v>19050</v>
      </c>
    </row>
    <row r="16" spans="1:9" outlineLevel="1">
      <c r="A16" s="4"/>
      <c r="F16" s="10" t="s">
        <v>64</v>
      </c>
      <c r="G16" s="7"/>
      <c r="H16" s="11">
        <f>SUBTOTAL(9,H11:H15)</f>
        <v>51900</v>
      </c>
    </row>
    <row r="17" spans="1:8" outlineLevel="2">
      <c r="A17" s="4">
        <v>45212</v>
      </c>
      <c r="B17" t="s">
        <v>65</v>
      </c>
      <c r="C17" t="s">
        <v>66</v>
      </c>
      <c r="D17">
        <v>215000</v>
      </c>
      <c r="E17" t="s">
        <v>67</v>
      </c>
      <c r="F17" s="3" t="s">
        <v>11</v>
      </c>
      <c r="G17" s="7">
        <f>VLOOKUP(F17,'Job 3-Sheet2'!$A$2:$B$16,2,0)</f>
        <v>0.05</v>
      </c>
      <c r="H17">
        <f>D17*G17</f>
        <v>10750</v>
      </c>
    </row>
    <row r="18" spans="1:8" outlineLevel="2">
      <c r="A18" s="4">
        <v>45248</v>
      </c>
      <c r="B18" t="s">
        <v>68</v>
      </c>
      <c r="C18" t="s">
        <v>69</v>
      </c>
      <c r="D18">
        <v>289900</v>
      </c>
      <c r="E18" t="s">
        <v>70</v>
      </c>
      <c r="F18" s="3" t="s">
        <v>11</v>
      </c>
      <c r="G18" s="7">
        <f>VLOOKUP(F18,'Job 3-Sheet2'!$A$2:$B$16,2,0)</f>
        <v>0.05</v>
      </c>
      <c r="H18">
        <f>D18*G18</f>
        <v>14495</v>
      </c>
    </row>
    <row r="19" spans="1:8" outlineLevel="1">
      <c r="A19" s="4"/>
      <c r="F19" s="10" t="s">
        <v>71</v>
      </c>
      <c r="G19" s="7"/>
      <c r="H19" s="11">
        <f>SUBTOTAL(9,H17:H18)</f>
        <v>25245</v>
      </c>
    </row>
    <row r="20" spans="1:8" outlineLevel="2">
      <c r="A20" s="4">
        <v>45240</v>
      </c>
      <c r="B20" t="s">
        <v>72</v>
      </c>
      <c r="C20" t="s">
        <v>73</v>
      </c>
      <c r="D20">
        <v>230000</v>
      </c>
      <c r="E20" t="s">
        <v>74</v>
      </c>
      <c r="F20" s="3" t="s">
        <v>12</v>
      </c>
      <c r="G20" s="7">
        <f>VLOOKUP(F20,'Job 3-Sheet2'!$A$2:$B$16,2,0)</f>
        <v>0.04</v>
      </c>
      <c r="H20">
        <f>D20*G20</f>
        <v>9200</v>
      </c>
    </row>
    <row r="21" spans="1:8" outlineLevel="2">
      <c r="A21" s="4">
        <v>45270</v>
      </c>
      <c r="B21" t="s">
        <v>75</v>
      </c>
      <c r="C21" t="s">
        <v>76</v>
      </c>
      <c r="D21">
        <v>387000</v>
      </c>
      <c r="E21" t="s">
        <v>77</v>
      </c>
      <c r="F21" s="3" t="s">
        <v>12</v>
      </c>
      <c r="G21" s="7">
        <f>VLOOKUP(F21,'Job 3-Sheet2'!$A$2:$B$16,2,0)</f>
        <v>0.04</v>
      </c>
      <c r="H21">
        <f>D21*G21</f>
        <v>15480</v>
      </c>
    </row>
    <row r="22" spans="1:8" outlineLevel="2">
      <c r="A22" s="4">
        <v>45278</v>
      </c>
      <c r="B22" t="s">
        <v>78</v>
      </c>
      <c r="C22" t="s">
        <v>79</v>
      </c>
      <c r="D22">
        <v>229900</v>
      </c>
      <c r="E22" t="s">
        <v>60</v>
      </c>
      <c r="F22" s="3" t="s">
        <v>12</v>
      </c>
      <c r="G22" s="7">
        <f>VLOOKUP(F22,'Job 3-Sheet2'!$A$2:$B$16,2,0)</f>
        <v>0.04</v>
      </c>
      <c r="H22">
        <f>D22*G22</f>
        <v>9196</v>
      </c>
    </row>
    <row r="23" spans="1:8" outlineLevel="1">
      <c r="A23" s="4"/>
      <c r="F23" s="10" t="s">
        <v>80</v>
      </c>
      <c r="G23" s="7"/>
      <c r="H23" s="11">
        <f>SUBTOTAL(9,H20:H22)</f>
        <v>33876</v>
      </c>
    </row>
    <row r="24" spans="1:8" outlineLevel="2">
      <c r="A24" s="4">
        <v>45287</v>
      </c>
      <c r="B24" t="s">
        <v>13</v>
      </c>
      <c r="C24" t="s">
        <v>81</v>
      </c>
      <c r="D24">
        <v>330000</v>
      </c>
      <c r="E24" t="s">
        <v>60</v>
      </c>
      <c r="F24" s="3" t="s">
        <v>13</v>
      </c>
      <c r="G24" s="7">
        <f>VLOOKUP(F24,'Job 3-Sheet2'!$A$2:$B$16,2,0)</f>
        <v>0.04</v>
      </c>
      <c r="H24">
        <f>D24*G24</f>
        <v>13200</v>
      </c>
    </row>
    <row r="25" spans="1:8" outlineLevel="2">
      <c r="A25" s="4">
        <v>45227</v>
      </c>
      <c r="B25" t="s">
        <v>82</v>
      </c>
      <c r="C25" t="s">
        <v>83</v>
      </c>
      <c r="D25">
        <v>105000</v>
      </c>
      <c r="E25" t="s">
        <v>84</v>
      </c>
      <c r="F25" s="3" t="s">
        <v>13</v>
      </c>
      <c r="G25" s="7">
        <f>VLOOKUP(F25,'Job 3-Sheet2'!$A$2:$B$16,2,0)</f>
        <v>0.04</v>
      </c>
      <c r="H25">
        <f>D25*G25</f>
        <v>4200</v>
      </c>
    </row>
    <row r="26" spans="1:8" outlineLevel="1">
      <c r="A26" s="4"/>
      <c r="F26" s="10" t="s">
        <v>85</v>
      </c>
      <c r="G26" s="7"/>
      <c r="H26" s="11">
        <f>SUBTOTAL(9,H24:H25)</f>
        <v>17400</v>
      </c>
    </row>
    <row r="27" spans="1:8" outlineLevel="2">
      <c r="A27" s="4">
        <v>45229</v>
      </c>
      <c r="B27" t="s">
        <v>86</v>
      </c>
      <c r="C27" t="s">
        <v>87</v>
      </c>
      <c r="D27">
        <v>265000</v>
      </c>
      <c r="E27" t="s">
        <v>88</v>
      </c>
      <c r="F27" s="3" t="s">
        <v>14</v>
      </c>
      <c r="G27" s="7">
        <f>VLOOKUP(F27,'Job 3-Sheet2'!$A$2:$B$16,2,0)</f>
        <v>0.05</v>
      </c>
      <c r="H27">
        <f>D27*G27</f>
        <v>13250</v>
      </c>
    </row>
    <row r="28" spans="1:8" outlineLevel="2">
      <c r="A28" s="4">
        <v>45243</v>
      </c>
      <c r="B28" t="s">
        <v>89</v>
      </c>
      <c r="C28" t="s">
        <v>90</v>
      </c>
      <c r="D28">
        <v>63900</v>
      </c>
      <c r="E28" t="s">
        <v>91</v>
      </c>
      <c r="F28" s="3" t="s">
        <v>14</v>
      </c>
      <c r="G28" s="7">
        <f>VLOOKUP(F28,'Job 3-Sheet2'!$A$2:$B$16,2,0)</f>
        <v>0.05</v>
      </c>
      <c r="H28">
        <f>D28*G28</f>
        <v>3195</v>
      </c>
    </row>
    <row r="29" spans="1:8" outlineLevel="1">
      <c r="A29" s="4"/>
      <c r="F29" s="10" t="s">
        <v>92</v>
      </c>
      <c r="G29" s="7"/>
      <c r="H29" s="11">
        <f>SUBTOTAL(9,H27:H28)</f>
        <v>16445</v>
      </c>
    </row>
    <row r="30" spans="1:8" outlineLevel="2">
      <c r="A30" s="4">
        <v>45204</v>
      </c>
      <c r="B30" t="s">
        <v>93</v>
      </c>
      <c r="C30" t="s">
        <v>94</v>
      </c>
      <c r="D30">
        <v>385000</v>
      </c>
      <c r="E30" t="s">
        <v>63</v>
      </c>
      <c r="F30" s="3" t="s">
        <v>16</v>
      </c>
      <c r="G30" s="7">
        <f>VLOOKUP(F30,'Job 3-Sheet2'!$A$2:$B$16,2,0)</f>
        <v>0.04</v>
      </c>
      <c r="H30">
        <f>D30*G30</f>
        <v>15400</v>
      </c>
    </row>
    <row r="31" spans="1:8" outlineLevel="2">
      <c r="A31" s="4">
        <v>45275</v>
      </c>
      <c r="B31" t="s">
        <v>95</v>
      </c>
      <c r="C31" t="s">
        <v>96</v>
      </c>
      <c r="D31">
        <v>635000</v>
      </c>
      <c r="E31" t="s">
        <v>97</v>
      </c>
      <c r="F31" s="3" t="s">
        <v>16</v>
      </c>
      <c r="G31" s="7">
        <f>VLOOKUP(F31,'Job 3-Sheet2'!$A$2:$B$16,2,0)</f>
        <v>0.04</v>
      </c>
      <c r="H31">
        <f>D31*G31</f>
        <v>25400</v>
      </c>
    </row>
    <row r="32" spans="1:8" outlineLevel="2">
      <c r="A32" s="4">
        <v>45282</v>
      </c>
      <c r="B32" t="s">
        <v>22</v>
      </c>
      <c r="C32" t="s">
        <v>98</v>
      </c>
      <c r="D32">
        <v>439000</v>
      </c>
      <c r="E32" t="s">
        <v>99</v>
      </c>
      <c r="F32" s="3" t="s">
        <v>16</v>
      </c>
      <c r="G32" s="7">
        <f>VLOOKUP(F32,'Job 3-Sheet2'!$A$2:$B$16,2,0)</f>
        <v>0.04</v>
      </c>
      <c r="H32">
        <f>D32*G32</f>
        <v>17560</v>
      </c>
    </row>
    <row r="33" spans="1:8" outlineLevel="1">
      <c r="A33" s="4"/>
      <c r="F33" s="10" t="s">
        <v>100</v>
      </c>
      <c r="G33" s="7"/>
      <c r="H33" s="11">
        <f>SUBTOTAL(9,H30:H32)</f>
        <v>58360</v>
      </c>
    </row>
    <row r="34" spans="1:8" outlineLevel="2">
      <c r="A34" s="4">
        <v>45214</v>
      </c>
      <c r="B34" t="s">
        <v>101</v>
      </c>
      <c r="C34" t="s">
        <v>102</v>
      </c>
      <c r="D34">
        <v>287500</v>
      </c>
      <c r="E34" t="s">
        <v>43</v>
      </c>
      <c r="F34" s="3" t="s">
        <v>17</v>
      </c>
      <c r="G34" s="7">
        <f>VLOOKUP(F34,'Job 3-Sheet2'!$A$2:$B$16,2,0)</f>
        <v>0.03</v>
      </c>
      <c r="H34">
        <f>D34*G34</f>
        <v>8625</v>
      </c>
    </row>
    <row r="35" spans="1:8" outlineLevel="1">
      <c r="A35" s="4"/>
      <c r="F35" s="10" t="s">
        <v>103</v>
      </c>
      <c r="G35" s="7"/>
      <c r="H35" s="11">
        <f>SUBTOTAL(9,H34:H34)</f>
        <v>8625</v>
      </c>
    </row>
    <row r="36" spans="1:8" outlineLevel="2">
      <c r="A36" s="4">
        <v>45254</v>
      </c>
      <c r="B36" t="s">
        <v>104</v>
      </c>
      <c r="C36" t="s">
        <v>105</v>
      </c>
      <c r="D36">
        <v>420000</v>
      </c>
      <c r="E36" t="s">
        <v>106</v>
      </c>
      <c r="F36" s="3" t="s">
        <v>18</v>
      </c>
      <c r="G36" s="7">
        <f>VLOOKUP(F36,'Job 3-Sheet2'!$A$2:$B$16,2,0)</f>
        <v>0.03</v>
      </c>
      <c r="H36">
        <f>D36*G36</f>
        <v>12600</v>
      </c>
    </row>
    <row r="37" spans="1:8" outlineLevel="1">
      <c r="A37" s="4"/>
      <c r="F37" s="10" t="s">
        <v>107</v>
      </c>
      <c r="G37" s="7"/>
      <c r="H37" s="11">
        <f>SUBTOTAL(9,H36:H36)</f>
        <v>12600</v>
      </c>
    </row>
    <row r="38" spans="1:8" outlineLevel="2">
      <c r="A38" s="4">
        <v>45231</v>
      </c>
      <c r="B38" t="s">
        <v>108</v>
      </c>
      <c r="C38" t="s">
        <v>109</v>
      </c>
      <c r="D38">
        <v>364900</v>
      </c>
      <c r="E38" t="s">
        <v>110</v>
      </c>
      <c r="F38" s="3" t="s">
        <v>19</v>
      </c>
      <c r="G38" s="7">
        <f>VLOOKUP(F38,'Job 3-Sheet2'!$A$2:$B$16,2,0)</f>
        <v>0.03</v>
      </c>
      <c r="H38">
        <f>D38*G38</f>
        <v>10947</v>
      </c>
    </row>
    <row r="39" spans="1:8" outlineLevel="2">
      <c r="A39" s="4">
        <v>45218</v>
      </c>
      <c r="B39" t="s">
        <v>111</v>
      </c>
      <c r="C39" t="s">
        <v>112</v>
      </c>
      <c r="D39">
        <v>550000</v>
      </c>
      <c r="E39" t="s">
        <v>60</v>
      </c>
      <c r="F39" s="3" t="s">
        <v>19</v>
      </c>
      <c r="G39" s="7">
        <f>VLOOKUP(F39,'Job 3-Sheet2'!$A$2:$B$16,2,0)</f>
        <v>0.03</v>
      </c>
      <c r="H39">
        <f>D39*G39</f>
        <v>16500</v>
      </c>
    </row>
    <row r="40" spans="1:8" outlineLevel="1">
      <c r="A40" s="4"/>
      <c r="F40" s="10" t="s">
        <v>113</v>
      </c>
      <c r="G40" s="7"/>
      <c r="H40" s="11">
        <f>SUBTOTAL(9,H38:H39)</f>
        <v>27447</v>
      </c>
    </row>
    <row r="41" spans="1:8" outlineLevel="2">
      <c r="A41" s="4">
        <v>45267</v>
      </c>
      <c r="B41" t="s">
        <v>114</v>
      </c>
      <c r="C41" t="s">
        <v>115</v>
      </c>
      <c r="D41">
        <v>275000</v>
      </c>
      <c r="E41" t="s">
        <v>63</v>
      </c>
      <c r="F41" s="3" t="s">
        <v>20</v>
      </c>
      <c r="G41" s="7">
        <f>VLOOKUP(F41,'Job 3-Sheet2'!$A$2:$B$16,2,0)</f>
        <v>0.05</v>
      </c>
      <c r="H41">
        <f>D41*G41</f>
        <v>13750</v>
      </c>
    </row>
    <row r="42" spans="1:8" outlineLevel="1">
      <c r="A42" s="4"/>
      <c r="F42" s="10" t="s">
        <v>116</v>
      </c>
      <c r="G42" s="7"/>
      <c r="H42" s="11">
        <f>SUBTOTAL(9,H41:H41)</f>
        <v>13750</v>
      </c>
    </row>
    <row r="43" spans="1:8" outlineLevel="2">
      <c r="A43" s="4">
        <v>45276</v>
      </c>
      <c r="B43" t="s">
        <v>16</v>
      </c>
      <c r="C43" t="s">
        <v>117</v>
      </c>
      <c r="D43">
        <v>104900</v>
      </c>
      <c r="E43" t="s">
        <v>118</v>
      </c>
      <c r="F43" s="3" t="s">
        <v>21</v>
      </c>
      <c r="G43" s="7">
        <f>VLOOKUP(F43,'Job 3-Sheet2'!$A$2:$B$16,2,0)</f>
        <v>0.05</v>
      </c>
      <c r="H43">
        <f>D43*G43</f>
        <v>5245</v>
      </c>
    </row>
    <row r="44" spans="1:8" outlineLevel="1">
      <c r="A44" s="4"/>
      <c r="F44" s="10" t="s">
        <v>119</v>
      </c>
      <c r="G44" s="7"/>
      <c r="H44" s="11">
        <f>SUBTOTAL(9,H43:H43)</f>
        <v>5245</v>
      </c>
    </row>
    <row r="45" spans="1:8" outlineLevel="2">
      <c r="A45" s="4">
        <v>45209</v>
      </c>
      <c r="B45" t="s">
        <v>120</v>
      </c>
      <c r="C45" t="s">
        <v>121</v>
      </c>
      <c r="D45">
        <v>299000</v>
      </c>
      <c r="E45" t="s">
        <v>106</v>
      </c>
      <c r="F45" s="3" t="s">
        <v>22</v>
      </c>
      <c r="G45" s="7">
        <f>VLOOKUP(F45,'Job 3-Sheet2'!$A$2:$B$16,2,0)</f>
        <v>0.04</v>
      </c>
      <c r="H45">
        <f>D45*G45</f>
        <v>11960</v>
      </c>
    </row>
    <row r="46" spans="1:8" outlineLevel="1">
      <c r="A46" s="4"/>
      <c r="F46" s="10" t="s">
        <v>122</v>
      </c>
      <c r="G46" s="7"/>
      <c r="H46">
        <f>SUBTOTAL(9,H45:H45)</f>
        <v>11960</v>
      </c>
    </row>
    <row r="47" spans="1:8" outlineLevel="2">
      <c r="A47" s="4">
        <v>45238</v>
      </c>
      <c r="B47" t="s">
        <v>123</v>
      </c>
      <c r="C47" t="s">
        <v>124</v>
      </c>
      <c r="D47">
        <v>149900</v>
      </c>
      <c r="E47" t="s">
        <v>125</v>
      </c>
      <c r="F47" s="3" t="s">
        <v>23</v>
      </c>
      <c r="G47" s="7">
        <f>VLOOKUP(F47,'Job 3-Sheet2'!$A$2:$B$16,2,0)</f>
        <v>0.05</v>
      </c>
      <c r="H47">
        <f>D47*G47</f>
        <v>7495</v>
      </c>
    </row>
    <row r="48" spans="1:8" outlineLevel="2">
      <c r="A48" s="4">
        <v>45250</v>
      </c>
      <c r="B48" t="s">
        <v>23</v>
      </c>
      <c r="C48" t="s">
        <v>126</v>
      </c>
      <c r="D48">
        <v>1475000</v>
      </c>
      <c r="E48" t="s">
        <v>127</v>
      </c>
      <c r="F48" s="3" t="s">
        <v>23</v>
      </c>
      <c r="G48" s="7">
        <f>VLOOKUP(F48,'Job 3-Sheet2'!$A$2:$B$16,2,0)</f>
        <v>0.05</v>
      </c>
      <c r="H48">
        <f>D48*G48</f>
        <v>73750</v>
      </c>
    </row>
    <row r="49" spans="1:8" outlineLevel="1">
      <c r="A49" s="4"/>
      <c r="F49" s="1" t="s">
        <v>128</v>
      </c>
      <c r="G49" s="7"/>
      <c r="H49" s="11">
        <f>SUBTOTAL(9,H47:H48)</f>
        <v>81245</v>
      </c>
    </row>
    <row r="50" spans="1:8">
      <c r="A50" s="4"/>
      <c r="F50" s="1" t="s">
        <v>129</v>
      </c>
      <c r="G50" s="7"/>
      <c r="H50" s="11">
        <f>SUBTOTAL(9,H5:H48)</f>
        <v>429563</v>
      </c>
    </row>
  </sheetData>
  <sortState xmlns:xlrd2="http://schemas.microsoft.com/office/spreadsheetml/2017/richdata2" ref="A5:H48">
    <sortCondition ref="F5:F48"/>
    <sortCondition ref="B5:B48"/>
  </sortState>
  <mergeCells count="2">
    <mergeCell ref="A1:H1"/>
    <mergeCell ref="A2:H2"/>
  </mergeCells>
  <pageMargins left="0.7" right="0.7" top="0.75" bottom="0.75" header="0.3" footer="0.3"/>
  <pageSetup scale="67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6AD22-5774-4168-8956-BCED09738778}">
  <dimension ref="A1:B16"/>
  <sheetViews>
    <sheetView workbookViewId="0">
      <selection activeCell="A2" sqref="A2"/>
    </sheetView>
  </sheetViews>
  <sheetFormatPr defaultRowHeight="14.45"/>
  <sheetData>
    <row r="1" spans="1:2">
      <c r="A1" s="1" t="s">
        <v>2</v>
      </c>
      <c r="B1" s="1" t="s">
        <v>130</v>
      </c>
    </row>
    <row r="2" spans="1:2">
      <c r="A2" s="3" t="s">
        <v>9</v>
      </c>
      <c r="B2" s="5">
        <v>0.05</v>
      </c>
    </row>
    <row r="3" spans="1:2">
      <c r="A3" s="3" t="s">
        <v>10</v>
      </c>
      <c r="B3" s="5">
        <v>0.03</v>
      </c>
    </row>
    <row r="4" spans="1:2">
      <c r="A4" s="3" t="s">
        <v>11</v>
      </c>
      <c r="B4" s="5">
        <v>0.05</v>
      </c>
    </row>
    <row r="5" spans="1:2">
      <c r="A5" s="3" t="s">
        <v>12</v>
      </c>
      <c r="B5" s="5">
        <v>0.04</v>
      </c>
    </row>
    <row r="6" spans="1:2">
      <c r="A6" s="3" t="s">
        <v>13</v>
      </c>
      <c r="B6" s="5">
        <v>0.04</v>
      </c>
    </row>
    <row r="7" spans="1:2">
      <c r="A7" s="3" t="s">
        <v>14</v>
      </c>
      <c r="B7" s="5">
        <v>0.05</v>
      </c>
    </row>
    <row r="8" spans="1:2">
      <c r="A8" s="3" t="s">
        <v>15</v>
      </c>
      <c r="B8" s="5">
        <v>0.05</v>
      </c>
    </row>
    <row r="9" spans="1:2">
      <c r="A9" s="3" t="s">
        <v>16</v>
      </c>
      <c r="B9" s="5">
        <v>0.04</v>
      </c>
    </row>
    <row r="10" spans="1:2">
      <c r="A10" s="3" t="s">
        <v>17</v>
      </c>
      <c r="B10" s="5">
        <v>0.03</v>
      </c>
    </row>
    <row r="11" spans="1:2">
      <c r="A11" s="3" t="s">
        <v>18</v>
      </c>
      <c r="B11" s="5">
        <v>0.03</v>
      </c>
    </row>
    <row r="12" spans="1:2">
      <c r="A12" s="3" t="s">
        <v>19</v>
      </c>
      <c r="B12" s="5">
        <v>0.03</v>
      </c>
    </row>
    <row r="13" spans="1:2">
      <c r="A13" s="3" t="s">
        <v>20</v>
      </c>
      <c r="B13" s="5">
        <v>0.05</v>
      </c>
    </row>
    <row r="14" spans="1:2">
      <c r="A14" s="3" t="s">
        <v>21</v>
      </c>
      <c r="B14" s="5">
        <v>0.05</v>
      </c>
    </row>
    <row r="15" spans="1:2">
      <c r="A15" s="3" t="s">
        <v>22</v>
      </c>
      <c r="B15" s="5">
        <v>0.04</v>
      </c>
    </row>
    <row r="16" spans="1:2">
      <c r="A16" s="3" t="s">
        <v>23</v>
      </c>
      <c r="B16" s="5">
        <v>0.05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C34E58233B6478AAB3FB0C7EA3842" ma:contentTypeVersion="15" ma:contentTypeDescription="Create a new document." ma:contentTypeScope="" ma:versionID="20c161f43b8c61525de85f0f0d3c0778">
  <xsd:schema xmlns:xsd="http://www.w3.org/2001/XMLSchema" xmlns:xs="http://www.w3.org/2001/XMLSchema" xmlns:p="http://schemas.microsoft.com/office/2006/metadata/properties" xmlns:ns2="4764efd4-a13c-4df6-a7ca-93dea105f8fb" xmlns:ns3="6724b0d9-34cb-4d0c-8bad-2852ee6f5619" targetNamespace="http://schemas.microsoft.com/office/2006/metadata/properties" ma:root="true" ma:fieldsID="b05c309354ca0837e3ab9d2a629a6619" ns2:_="" ns3:_="">
    <xsd:import namespace="4764efd4-a13c-4df6-a7ca-93dea105f8fb"/>
    <xsd:import namespace="6724b0d9-34cb-4d0c-8bad-2852ee6f56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4efd4-a13c-4df6-a7ca-93dea105f8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2ac7e9d-6780-422b-b0c8-4b08eebcc1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24b0d9-34cb-4d0c-8bad-2852ee6f561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7b8f918c-806f-48bb-b148-3bb23bc48c28}" ma:internalName="TaxCatchAll" ma:showField="CatchAllData" ma:web="6724b0d9-34cb-4d0c-8bad-2852ee6f56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4efd4-a13c-4df6-a7ca-93dea105f8fb">
      <Terms xmlns="http://schemas.microsoft.com/office/infopath/2007/PartnerControls"/>
    </lcf76f155ced4ddcb4097134ff3c332f>
    <SharedWithUsers xmlns="6724b0d9-34cb-4d0c-8bad-2852ee6f5619">
      <UserInfo>
        <DisplayName/>
        <AccountId xsi:nil="true"/>
        <AccountType/>
      </UserInfo>
    </SharedWithUsers>
    <TaxCatchAll xmlns="6724b0d9-34cb-4d0c-8bad-2852ee6f5619" xsi:nil="true"/>
  </documentManagement>
</p:properties>
</file>

<file path=customXml/itemProps1.xml><?xml version="1.0" encoding="utf-8"?>
<ds:datastoreItem xmlns:ds="http://schemas.openxmlformats.org/officeDocument/2006/customXml" ds:itemID="{4D6A7A71-114D-4BE3-B41B-6FB9C03C408F}"/>
</file>

<file path=customXml/itemProps2.xml><?xml version="1.0" encoding="utf-8"?>
<ds:datastoreItem xmlns:ds="http://schemas.openxmlformats.org/officeDocument/2006/customXml" ds:itemID="{965958CD-0B97-4F4D-92C7-2E05DE8B2675}"/>
</file>

<file path=customXml/itemProps3.xml><?xml version="1.0" encoding="utf-8"?>
<ds:datastoreItem xmlns:ds="http://schemas.openxmlformats.org/officeDocument/2006/customXml" ds:itemID="{27BA3C4B-76E3-4F10-8415-F82712A08B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Arseneau, Ronalyn</dc:creator>
  <cp:keywords/>
  <dc:description/>
  <cp:lastModifiedBy>Guest User</cp:lastModifiedBy>
  <cp:revision/>
  <dcterms:created xsi:type="dcterms:W3CDTF">2023-01-15T17:41:18Z</dcterms:created>
  <dcterms:modified xsi:type="dcterms:W3CDTF">2023-05-24T22:57:35Z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0x010100A25C34E58233B6478AAB3FB0C7EA3842</vt:lpwstr>
  </property>
  <property fmtid="{D5CDD505-2E9C-101B-9397-08002B2CF9AE}" pid="3" name="Order">
    <vt:r8>3456000</vt:r8>
  </property>
  <property fmtid="{D5CDD505-2E9C-101B-9397-08002B2CF9AE}" pid="4" name="TriggerFlowInfo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MediaServiceImageTags">
    <vt:lpwstr/>
  </property>
</Properties>
</file>